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3"/>
  </bookViews>
  <sheets>
    <sheet name="封面" sheetId="7" r:id="rId1"/>
    <sheet name="汇总表" sheetId="1" r:id="rId2"/>
    <sheet name="1、地形测绘、管线探测计算" sheetId="2" r:id="rId3"/>
    <sheet name="2.岩土工程勘探" sheetId="3" r:id="rId4"/>
    <sheet name="3、基坑设计费用计算" sheetId="5" r:id="rId5"/>
    <sheet name="4、土壤氡气检测费用计算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<sst xmlns="http://schemas.openxmlformats.org/spreadsheetml/2006/main" count="181" uniqueCount="143">
  <si>
    <t>惠州开放大学老年大学教学楼建设工程勘察服务</t>
  </si>
  <si>
    <t>报     价    书</t>
  </si>
  <si>
    <t xml:space="preserve">           工程名称：惠州开放大学老年大学教学楼建设工程</t>
  </si>
  <si>
    <t xml:space="preserve">           工程地点：惠州市惠城区河南岸斑樟湖路20号</t>
  </si>
  <si>
    <t xml:space="preserve">           报    价：      元</t>
  </si>
  <si>
    <t xml:space="preserve">           编制单位：</t>
  </si>
  <si>
    <r>
      <t xml:space="preserve">           编制日期：</t>
    </r>
    <r>
      <rPr>
        <b/>
        <sz val="14"/>
        <color theme="1"/>
        <rFont val="Calibri"/>
        <charset val="134"/>
      </rPr>
      <t>2024</t>
    </r>
    <r>
      <rPr>
        <b/>
        <sz val="14"/>
        <color theme="1"/>
        <rFont val="宋体"/>
        <charset val="134"/>
      </rPr>
      <t>年</t>
    </r>
    <r>
      <rPr>
        <b/>
        <sz val="14"/>
        <color theme="1"/>
        <rFont val="Calibri"/>
        <charset val="134"/>
      </rPr>
      <t>11</t>
    </r>
    <r>
      <rPr>
        <b/>
        <sz val="14"/>
        <color theme="1"/>
        <rFont val="宋体"/>
        <charset val="134"/>
      </rPr>
      <t>月</t>
    </r>
  </si>
  <si>
    <r>
      <t>惠州开放大学老年大学教学楼建设工程</t>
    </r>
    <r>
      <rPr>
        <b/>
        <sz val="14"/>
        <color theme="1"/>
        <rFont val="Calibri"/>
        <charset val="134"/>
      </rPr>
      <t xml:space="preserve">
</t>
    </r>
    <r>
      <rPr>
        <b/>
        <sz val="14"/>
        <color theme="1"/>
        <rFont val="宋体"/>
        <charset val="134"/>
      </rPr>
      <t>地形测量、地下管线探测、岩土工程勘察及土壤氡检测收费报价汇总表</t>
    </r>
  </si>
  <si>
    <t>序号</t>
  </si>
  <si>
    <t>项目</t>
  </si>
  <si>
    <t>预算费用(元)</t>
  </si>
  <si>
    <t>地形测量、管线探测</t>
  </si>
  <si>
    <t>岩土工程勘察</t>
  </si>
  <si>
    <t>基坑支护设计</t>
  </si>
  <si>
    <t>土壤氡气检测</t>
  </si>
  <si>
    <t>合计</t>
  </si>
  <si>
    <t>工程名称：惠州开放大学老年大学教学楼建设工程</t>
  </si>
  <si>
    <t>建设单位：惠州开放大学</t>
  </si>
  <si>
    <t>报价单位（盖章）：</t>
  </si>
  <si>
    <t>日期：</t>
  </si>
  <si>
    <t>1.地形测量、管线探测报价表</t>
  </si>
  <si>
    <t>1:500地形图及管线探测</t>
  </si>
  <si>
    <t>单价/元</t>
  </si>
  <si>
    <t>工作量</t>
  </si>
  <si>
    <t>费用（元）</t>
  </si>
  <si>
    <t>备注</t>
  </si>
  <si>
    <t>地下管线测量费用</t>
  </si>
  <si>
    <t>地下电缆管线(km)</t>
  </si>
  <si>
    <t>按中等等级收费</t>
  </si>
  <si>
    <t>工业管道(km)</t>
  </si>
  <si>
    <t>上下水及暖气管道(km)</t>
  </si>
  <si>
    <t>地下管线探测费</t>
  </si>
  <si>
    <t>给水</t>
  </si>
  <si>
    <t>雨水</t>
  </si>
  <si>
    <t>污水</t>
  </si>
  <si>
    <t>供电</t>
  </si>
  <si>
    <t>路灯</t>
  </si>
  <si>
    <t>电信</t>
  </si>
  <si>
    <t>燃气</t>
  </si>
  <si>
    <t>管线小计</t>
  </si>
  <si>
    <t>按简单等级收费</t>
  </si>
  <si>
    <t>地形测量费用</t>
  </si>
  <si>
    <t>GPS-E控制测量</t>
  </si>
  <si>
    <t>图根控制测量</t>
  </si>
  <si>
    <t>1:500地形图测量</t>
  </si>
  <si>
    <t>(1)各项实物工作费用合计</t>
  </si>
  <si>
    <t>调整系数</t>
  </si>
  <si>
    <t>控制测量系数0.6</t>
  </si>
  <si>
    <t>数字化测绘系数1.5</t>
  </si>
  <si>
    <t>以上小计</t>
  </si>
  <si>
    <t>小计×22%</t>
  </si>
  <si>
    <t>技术成果费:收费比例为22%</t>
  </si>
  <si>
    <t>小计+技术成果费</t>
  </si>
  <si>
    <t>按8折计算</t>
  </si>
  <si>
    <t>说明：管线探测、测绘收费依据根据国家发展计划委员会、建设部颁布的《工程勘察设计收费标准》(2002年修订本)。</t>
  </si>
  <si>
    <t>按《工程勘察设计收费标准》（2002年修订本）报价</t>
  </si>
  <si>
    <t>2.岩土工程勘察报价表</t>
  </si>
  <si>
    <t>费用项目</t>
  </si>
  <si>
    <t>附加调整项目</t>
  </si>
  <si>
    <t>附加调整系数</t>
  </si>
  <si>
    <t>计量单位</t>
  </si>
  <si>
    <t>数量</t>
  </si>
  <si>
    <r>
      <rPr>
        <sz val="10"/>
        <rFont val="宋体"/>
        <charset val="134"/>
      </rPr>
      <t>工作收费基价</t>
    </r>
    <r>
      <rPr>
        <sz val="10"/>
        <rFont val="Times New Roman"/>
        <charset val="0"/>
      </rPr>
      <t>(</t>
    </r>
    <r>
      <rPr>
        <sz val="10"/>
        <rFont val="宋体"/>
        <charset val="134"/>
      </rPr>
      <t>元</t>
    </r>
    <r>
      <rPr>
        <sz val="10"/>
        <rFont val="Times New Roman"/>
        <charset val="0"/>
      </rPr>
      <t>)</t>
    </r>
  </si>
  <si>
    <t>工作收费（元）</t>
  </si>
  <si>
    <r>
      <rPr>
        <sz val="10"/>
        <rFont val="宋体"/>
        <charset val="134"/>
      </rPr>
      <t>备</t>
    </r>
    <r>
      <rPr>
        <sz val="10"/>
        <rFont val="Times New Roman"/>
        <charset val="0"/>
      </rPr>
      <t xml:space="preserve">  </t>
    </r>
    <r>
      <rPr>
        <sz val="10"/>
        <rFont val="宋体"/>
        <charset val="134"/>
      </rPr>
      <t>注</t>
    </r>
  </si>
  <si>
    <r>
      <rPr>
        <b/>
        <sz val="12"/>
        <rFont val="宋体"/>
        <charset val="134"/>
      </rPr>
      <t>岩土工程勘察</t>
    </r>
  </si>
  <si>
    <r>
      <rPr>
        <sz val="10"/>
        <rFont val="Times New Roman"/>
        <charset val="0"/>
      </rPr>
      <t>1.1</t>
    </r>
    <r>
      <rPr>
        <sz val="10"/>
        <rFont val="宋体"/>
        <charset val="134"/>
      </rPr>
      <t>～</t>
    </r>
    <r>
      <rPr>
        <sz val="10"/>
        <rFont val="Times New Roman"/>
        <charset val="0"/>
      </rPr>
      <t>1.4</t>
    </r>
    <r>
      <rPr>
        <sz val="10"/>
        <rFont val="宋体"/>
        <charset val="134"/>
      </rPr>
      <t>之和</t>
    </r>
  </si>
  <si>
    <r>
      <rPr>
        <sz val="10"/>
        <rFont val="宋体"/>
        <charset val="134"/>
      </rPr>
      <t>勘探（钻孔）</t>
    </r>
  </si>
  <si>
    <r>
      <rPr>
        <sz val="10"/>
        <rFont val="Times New Roman"/>
        <charset val="0"/>
      </rPr>
      <t>D</t>
    </r>
    <r>
      <rPr>
        <sz val="10"/>
        <rFont val="宋体"/>
        <charset val="134"/>
      </rPr>
      <t>≤</t>
    </r>
    <r>
      <rPr>
        <sz val="10"/>
        <rFont val="Times New Roman"/>
        <charset val="0"/>
      </rPr>
      <t>10m</t>
    </r>
  </si>
  <si>
    <t>Ⅰ类岩土</t>
  </si>
  <si>
    <t>泥浆护壁</t>
  </si>
  <si>
    <t>m</t>
  </si>
  <si>
    <t>Ⅱ类岩土</t>
  </si>
  <si>
    <r>
      <rPr>
        <sz val="10"/>
        <rFont val="Times New Roman"/>
        <charset val="0"/>
      </rPr>
      <t>10&lt;D</t>
    </r>
    <r>
      <rPr>
        <sz val="10"/>
        <rFont val="宋体"/>
        <charset val="134"/>
      </rPr>
      <t>≤</t>
    </r>
    <r>
      <rPr>
        <sz val="10"/>
        <rFont val="Times New Roman"/>
        <charset val="0"/>
      </rPr>
      <t>20m</t>
    </r>
  </si>
  <si>
    <t>Ⅲ类岩土</t>
  </si>
  <si>
    <r>
      <rPr>
        <sz val="10"/>
        <rFont val="Times New Roman"/>
        <charset val="0"/>
      </rPr>
      <t>20&lt;D</t>
    </r>
    <r>
      <rPr>
        <sz val="10"/>
        <rFont val="宋体"/>
        <charset val="134"/>
      </rPr>
      <t>≤</t>
    </r>
    <r>
      <rPr>
        <sz val="10"/>
        <rFont val="Times New Roman"/>
        <charset val="0"/>
      </rPr>
      <t>30m</t>
    </r>
  </si>
  <si>
    <r>
      <rPr>
        <sz val="10"/>
        <rFont val="宋体"/>
        <charset val="134"/>
      </rPr>
      <t>Ⅳ</t>
    </r>
    <r>
      <rPr>
        <sz val="10"/>
        <rFont val="宋体"/>
        <charset val="134"/>
      </rPr>
      <t>类岩土</t>
    </r>
  </si>
  <si>
    <r>
      <rPr>
        <sz val="10"/>
        <rFont val="宋体"/>
        <charset val="134"/>
      </rPr>
      <t>取土、水、石试样</t>
    </r>
  </si>
  <si>
    <r>
      <rPr>
        <sz val="10"/>
        <rFont val="宋体"/>
        <charset val="134"/>
      </rPr>
      <t>取土－锤击法厚壁取土器，深度≥30</t>
    </r>
    <r>
      <rPr>
        <sz val="10"/>
        <rFont val="Times New Roman"/>
        <charset val="0"/>
      </rPr>
      <t>m</t>
    </r>
  </si>
  <si>
    <r>
      <rPr>
        <sz val="10"/>
        <rFont val="宋体"/>
        <charset val="134"/>
      </rPr>
      <t>件</t>
    </r>
  </si>
  <si>
    <r>
      <rPr>
        <sz val="10"/>
        <rFont val="宋体"/>
        <charset val="134"/>
      </rPr>
      <t>取土－扰动取土</t>
    </r>
  </si>
  <si>
    <r>
      <rPr>
        <sz val="10"/>
        <rFont val="宋体"/>
        <charset val="134"/>
      </rPr>
      <t>取石－取岩芯样</t>
    </r>
  </si>
  <si>
    <r>
      <rPr>
        <sz val="10"/>
        <rFont val="宋体"/>
        <charset val="134"/>
      </rPr>
      <t>取水</t>
    </r>
  </si>
  <si>
    <r>
      <rPr>
        <sz val="10"/>
        <rFont val="宋体"/>
        <charset val="134"/>
      </rPr>
      <t>原位测试</t>
    </r>
  </si>
  <si>
    <r>
      <rPr>
        <sz val="10"/>
        <rFont val="宋体"/>
        <charset val="134"/>
      </rPr>
      <t xml:space="preserve">标贯试验
</t>
    </r>
    <r>
      <rPr>
        <sz val="10"/>
        <rFont val="Times New Roman"/>
        <charset val="0"/>
      </rPr>
      <t>D</t>
    </r>
    <r>
      <rPr>
        <sz val="10"/>
        <rFont val="宋体"/>
        <charset val="134"/>
      </rPr>
      <t>≤</t>
    </r>
    <r>
      <rPr>
        <sz val="10"/>
        <rFont val="Times New Roman"/>
        <charset val="0"/>
      </rPr>
      <t>20m</t>
    </r>
  </si>
  <si>
    <r>
      <rPr>
        <sz val="10"/>
        <rFont val="宋体"/>
        <charset val="134"/>
      </rPr>
      <t>Ⅰ类岩土</t>
    </r>
  </si>
  <si>
    <r>
      <rPr>
        <sz val="10"/>
        <rFont val="宋体"/>
        <charset val="134"/>
      </rPr>
      <t>次</t>
    </r>
  </si>
  <si>
    <r>
      <rPr>
        <sz val="10"/>
        <rFont val="宋体"/>
        <charset val="134"/>
      </rPr>
      <t>Ⅱ类岩土</t>
    </r>
  </si>
  <si>
    <r>
      <rPr>
        <sz val="10"/>
        <rFont val="宋体"/>
        <charset val="134"/>
      </rPr>
      <t>Ⅲ类岩土</t>
    </r>
  </si>
  <si>
    <r>
      <rPr>
        <sz val="10"/>
        <rFont val="宋体"/>
        <charset val="134"/>
      </rPr>
      <t>岩土工程勘察技术工作费</t>
    </r>
  </si>
  <si>
    <t>勘察等级乙级</t>
  </si>
  <si>
    <t>室内试验</t>
  </si>
  <si>
    <r>
      <rPr>
        <sz val="10"/>
        <rFont val="Times New Roman"/>
        <charset val="0"/>
      </rPr>
      <t>2.1</t>
    </r>
    <r>
      <rPr>
        <sz val="10"/>
        <rFont val="宋体"/>
        <charset val="134"/>
      </rPr>
      <t>～</t>
    </r>
    <r>
      <rPr>
        <sz val="10"/>
        <rFont val="Times New Roman"/>
        <charset val="0"/>
      </rPr>
      <t>2.5</t>
    </r>
    <r>
      <rPr>
        <sz val="10"/>
        <rFont val="宋体"/>
        <charset val="134"/>
      </rPr>
      <t>之和</t>
    </r>
  </si>
  <si>
    <r>
      <rPr>
        <sz val="10"/>
        <rFont val="宋体"/>
        <charset val="134"/>
      </rPr>
      <t>土工试验</t>
    </r>
  </si>
  <si>
    <r>
      <rPr>
        <sz val="10"/>
        <rFont val="宋体"/>
        <charset val="134"/>
      </rPr>
      <t>含水率</t>
    </r>
  </si>
  <si>
    <r>
      <rPr>
        <sz val="10"/>
        <rFont val="宋体"/>
        <charset val="134"/>
      </rPr>
      <t>项</t>
    </r>
  </si>
  <si>
    <r>
      <rPr>
        <sz val="10"/>
        <rFont val="宋体"/>
        <charset val="134"/>
      </rPr>
      <t>密度（环刀法）</t>
    </r>
  </si>
  <si>
    <r>
      <rPr>
        <sz val="10"/>
        <rFont val="宋体"/>
        <charset val="134"/>
      </rPr>
      <t>比重</t>
    </r>
  </si>
  <si>
    <r>
      <rPr>
        <sz val="10"/>
        <rFont val="宋体"/>
        <charset val="134"/>
      </rPr>
      <t>颗粒分析（含粘性土）</t>
    </r>
  </si>
  <si>
    <r>
      <rPr>
        <sz val="10"/>
        <rFont val="宋体"/>
        <charset val="134"/>
      </rPr>
      <t>颗粒分析（筛析法）</t>
    </r>
  </si>
  <si>
    <r>
      <rPr>
        <sz val="10"/>
        <rFont val="宋体"/>
        <charset val="134"/>
      </rPr>
      <t>液限（圆锥仪法）</t>
    </r>
  </si>
  <si>
    <r>
      <rPr>
        <sz val="10"/>
        <rFont val="宋体"/>
        <charset val="134"/>
      </rPr>
      <t>塑限</t>
    </r>
  </si>
  <si>
    <r>
      <rPr>
        <sz val="10"/>
        <rFont val="宋体"/>
        <charset val="134"/>
      </rPr>
      <t>压缩（快速法）</t>
    </r>
  </si>
  <si>
    <r>
      <rPr>
        <sz val="10"/>
        <rFont val="宋体"/>
        <charset val="134"/>
      </rPr>
      <t>标准固结</t>
    </r>
    <r>
      <rPr>
        <sz val="10"/>
        <rFont val="Times New Roman"/>
        <charset val="0"/>
      </rPr>
      <t>(</t>
    </r>
    <r>
      <rPr>
        <sz val="10"/>
        <rFont val="宋体"/>
        <charset val="134"/>
      </rPr>
      <t>快速法</t>
    </r>
    <r>
      <rPr>
        <sz val="10"/>
        <rFont val="Times New Roman"/>
        <charset val="0"/>
      </rPr>
      <t>)</t>
    </r>
  </si>
  <si>
    <r>
      <rPr>
        <sz val="10"/>
        <rFont val="宋体"/>
        <charset val="134"/>
      </rPr>
      <t>直接剪切（快剪）</t>
    </r>
  </si>
  <si>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</si>
  <si>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渗透</t>
    </r>
  </si>
  <si>
    <r>
      <rPr>
        <sz val="10"/>
        <rFont val="宋体"/>
        <charset val="134"/>
      </rPr>
      <t>水质分析（简分析）</t>
    </r>
  </si>
  <si>
    <r>
      <rPr>
        <sz val="10"/>
        <rFont val="宋体"/>
        <charset val="134"/>
      </rPr>
      <t>土的腐蚀性分析</t>
    </r>
  </si>
  <si>
    <r>
      <rPr>
        <sz val="8"/>
        <rFont val="宋体"/>
        <charset val="134"/>
      </rPr>
      <t>参照水质简分析</t>
    </r>
  </si>
  <si>
    <r>
      <rPr>
        <sz val="10"/>
        <rFont val="宋体"/>
        <charset val="134"/>
      </rPr>
      <t>岩石试验</t>
    </r>
  </si>
  <si>
    <r>
      <rPr>
        <sz val="10"/>
        <rFont val="宋体"/>
        <charset val="134"/>
      </rPr>
      <t>机切磨</t>
    </r>
    <r>
      <rPr>
        <sz val="10"/>
        <rFont val="Times New Roman"/>
        <charset val="0"/>
      </rPr>
      <t>φ50</t>
    </r>
    <r>
      <rPr>
        <sz val="10"/>
        <rFont val="宋体"/>
        <charset val="134"/>
      </rPr>
      <t>～</t>
    </r>
    <r>
      <rPr>
        <sz val="10"/>
        <rFont val="Times New Roman"/>
        <charset val="0"/>
      </rPr>
      <t>70mm</t>
    </r>
    <r>
      <rPr>
        <sz val="10"/>
        <rFont val="宋体"/>
        <charset val="134"/>
      </rPr>
      <t>岩芯</t>
    </r>
  </si>
  <si>
    <r>
      <rPr>
        <sz val="10"/>
        <rFont val="宋体"/>
        <charset val="134"/>
      </rPr>
      <t>块</t>
    </r>
  </si>
  <si>
    <r>
      <rPr>
        <sz val="10"/>
        <rFont val="宋体"/>
        <charset val="134"/>
      </rPr>
      <t>单轴抗压强度（天然）</t>
    </r>
  </si>
  <si>
    <r>
      <rPr>
        <sz val="10"/>
        <rFont val="宋体"/>
        <charset val="134"/>
      </rPr>
      <t>单轴抗压强度（饱和）</t>
    </r>
  </si>
  <si>
    <t>室内试验技术工作收费</t>
  </si>
  <si>
    <t>工程测量</t>
  </si>
  <si>
    <t>勘探点定点测量</t>
  </si>
  <si>
    <t>组</t>
  </si>
  <si>
    <t>勘察报价</t>
  </si>
  <si>
    <r>
      <rPr>
        <b/>
        <sz val="11"/>
        <rFont val="Times New Roman"/>
        <charset val="0"/>
      </rPr>
      <t>1</t>
    </r>
    <r>
      <rPr>
        <b/>
        <sz val="11"/>
        <rFont val="宋体"/>
        <charset val="134"/>
      </rPr>
      <t>～</t>
    </r>
    <r>
      <rPr>
        <b/>
        <sz val="11"/>
        <rFont val="Times New Roman"/>
        <charset val="0"/>
      </rPr>
      <t>4</t>
    </r>
    <r>
      <rPr>
        <b/>
        <sz val="11"/>
        <rFont val="宋体"/>
        <charset val="134"/>
      </rPr>
      <t>项之和</t>
    </r>
  </si>
  <si>
    <r>
      <rPr>
        <sz val="10.5"/>
        <rFont val="宋体"/>
        <charset val="134"/>
      </rPr>
      <t>注：计费依据《工程勘察设计收费标准》（</t>
    </r>
    <r>
      <rPr>
        <sz val="10.5"/>
        <rFont val="Times New Roman"/>
        <charset val="0"/>
      </rPr>
      <t>2002</t>
    </r>
    <r>
      <rPr>
        <sz val="10.5"/>
        <rFont val="宋体"/>
        <charset val="134"/>
      </rPr>
      <t>年修订本）</t>
    </r>
    <r>
      <rPr>
        <sz val="10.5"/>
        <rFont val="Times New Roman"/>
        <charset val="0"/>
      </rPr>
      <t xml:space="preserve">, </t>
    </r>
    <r>
      <rPr>
        <sz val="10.5"/>
        <rFont val="宋体"/>
        <charset val="134"/>
      </rPr>
      <t>场地共布设5个钻孔，预计总进尺为150.0米。</t>
    </r>
  </si>
  <si>
    <t>3、基坑支护设计费报价表</t>
  </si>
  <si>
    <t>基坑支护设计收费预算</t>
  </si>
  <si>
    <t>复杂程度(级)</t>
  </si>
  <si>
    <t>概算额(元)</t>
  </si>
  <si>
    <t>收费基价(元)</t>
  </si>
  <si>
    <t>数量(项)</t>
  </si>
  <si>
    <t>小计(元)</t>
  </si>
  <si>
    <t>1</t>
  </si>
  <si>
    <t>Ⅱ</t>
  </si>
  <si>
    <r>
      <t>地下室建筑面积198.51m</t>
    </r>
    <r>
      <rPr>
        <vertAlign val="superscript"/>
        <sz val="11"/>
        <color theme="1"/>
        <rFont val="宋体"/>
        <charset val="134"/>
      </rPr>
      <t>2</t>
    </r>
  </si>
  <si>
    <r>
      <rPr>
        <sz val="11"/>
        <color theme="1"/>
        <rFont val="宋体"/>
        <charset val="134"/>
      </rPr>
      <t>说明：基坑支护设计收费依据根据国家发展计划委员会、建设部颁布的《工程勘察设计收费标准》</t>
    </r>
    <r>
      <rPr>
        <sz val="11"/>
        <color theme="1"/>
        <rFont val="Calibri"/>
        <charset val="134"/>
      </rPr>
      <t>(2002</t>
    </r>
    <r>
      <rPr>
        <sz val="11"/>
        <color theme="1"/>
        <rFont val="宋体"/>
        <charset val="134"/>
      </rPr>
      <t>年修订本</t>
    </r>
    <r>
      <rPr>
        <sz val="11"/>
        <color theme="1"/>
        <rFont val="Calibri"/>
        <charset val="134"/>
      </rPr>
      <t>)</t>
    </r>
    <r>
      <rPr>
        <sz val="11"/>
        <color theme="1"/>
        <rFont val="宋体"/>
        <charset val="134"/>
      </rPr>
      <t>。</t>
    </r>
  </si>
  <si>
    <t>4、土壤氡气检测收费报价表</t>
  </si>
  <si>
    <t>检测标准</t>
  </si>
  <si>
    <t>检测点数</t>
  </si>
  <si>
    <t>单价</t>
  </si>
  <si>
    <t>金额</t>
  </si>
  <si>
    <t>点/100平方米</t>
  </si>
  <si>
    <t>(点)</t>
  </si>
  <si>
    <t>(元)</t>
  </si>
  <si>
    <t>根据《广东省房屋建筑和市政工程质量安全检测收费指导价(第一批)、《广东省既有房屋建筑安全性鉴定收费指导价》计费。</t>
  </si>
  <si>
    <t>土壤氡检测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</si>
</sst>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;[Red]0"/>
    <numFmt numFmtId="179" formatCode="0.0_ "/>
    <numFmt numFmtId="180" formatCode="0_ "/>
    <numFmt numFmtId="181" formatCode="0.00;[Red]0.00"/>
  </numFmts>
  <fonts count="47">
    <font>
      <sz val="11"/>
      <color theme="1"/>
      <name val="Calibri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Times New Roman"/>
      <charset val="0"/>
    </font>
    <font>
      <sz val="10"/>
      <name val="Times New Roman"/>
      <charset val="0"/>
    </font>
    <font>
      <sz val="10"/>
      <name val="宋体"/>
      <charset val="0"/>
    </font>
    <font>
      <i/>
      <u/>
      <sz val="10"/>
      <name val="Times New Roman"/>
      <charset val="0"/>
    </font>
    <font>
      <b/>
      <sz val="12"/>
      <name val="宋体"/>
      <charset val="0"/>
    </font>
    <font>
      <b/>
      <sz val="11"/>
      <name val="Times New Roman"/>
      <charset val="0"/>
    </font>
    <font>
      <sz val="10.5"/>
      <name val="宋体"/>
      <charset val="134"/>
    </font>
    <font>
      <b/>
      <sz val="10"/>
      <name val="Times New Roman"/>
      <charset val="0"/>
    </font>
    <font>
      <sz val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b/>
      <sz val="11"/>
      <color indexed="8"/>
      <name val="宋体"/>
      <charset val="134"/>
    </font>
    <font>
      <b/>
      <sz val="14"/>
      <color theme="1"/>
      <name val="宋体"/>
      <charset val="134"/>
    </font>
    <font>
      <b/>
      <sz val="14"/>
      <color theme="1"/>
      <name val="Calibri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name val="宋体"/>
      <charset val="134"/>
    </font>
    <font>
      <vertAlign val="superscript"/>
      <sz val="11"/>
      <color theme="1"/>
      <name val="宋体"/>
      <charset val="134"/>
    </font>
    <font>
      <sz val="10.5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2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26" applyNumberFormat="0" applyAlignment="0" applyProtection="0">
      <alignment vertical="center"/>
    </xf>
    <xf numFmtId="0" fontId="34" fillId="5" borderId="27" applyNumberFormat="0" applyAlignment="0" applyProtection="0">
      <alignment vertical="center"/>
    </xf>
    <xf numFmtId="0" fontId="35" fillId="5" borderId="26" applyNumberFormat="0" applyAlignment="0" applyProtection="0">
      <alignment vertical="center"/>
    </xf>
    <xf numFmtId="0" fontId="36" fillId="6" borderId="28" applyNumberFormat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176" fontId="1" fillId="0" borderId="1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Alignment="1"/>
    <xf numFmtId="0" fontId="4" fillId="0" borderId="0" xfId="0" applyFont="1" applyFill="1" applyBorder="1" applyAlignment="1">
      <alignment horizontal="left" vertical="center"/>
    </xf>
    <xf numFmtId="0" fontId="3" fillId="0" borderId="5" xfId="49" applyFont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/>
    </xf>
    <xf numFmtId="0" fontId="5" fillId="0" borderId="7" xfId="49" applyFont="1" applyBorder="1" applyAlignment="1">
      <alignment horizontal="center" vertical="center"/>
    </xf>
    <xf numFmtId="0" fontId="5" fillId="0" borderId="7" xfId="49" applyFont="1" applyBorder="1" applyAlignment="1">
      <alignment horizontal="center" vertical="center" wrapText="1"/>
    </xf>
    <xf numFmtId="0" fontId="6" fillId="0" borderId="8" xfId="49" applyFont="1" applyBorder="1" applyAlignment="1">
      <alignment horizontal="center" vertical="center"/>
    </xf>
    <xf numFmtId="0" fontId="6" fillId="0" borderId="1" xfId="49" applyFont="1" applyBorder="1" applyAlignment="1">
      <alignment horizontal="left" vertical="center"/>
    </xf>
    <xf numFmtId="0" fontId="7" fillId="0" borderId="8" xfId="49" applyFont="1" applyBorder="1" applyAlignment="1">
      <alignment horizontal="center" vertical="center"/>
    </xf>
    <xf numFmtId="0" fontId="7" fillId="0" borderId="1" xfId="49" applyFont="1" applyBorder="1" applyAlignment="1">
      <alignment horizontal="left" vertical="center"/>
    </xf>
    <xf numFmtId="0" fontId="7" fillId="0" borderId="9" xfId="49" applyNumberFormat="1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0" fontId="5" fillId="0" borderId="10" xfId="49" applyNumberFormat="1" applyFont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/>
    </xf>
    <xf numFmtId="177" fontId="7" fillId="0" borderId="1" xfId="49" applyNumberFormat="1" applyFont="1" applyFill="1" applyBorder="1" applyAlignment="1">
      <alignment horizontal="center" vertical="center"/>
    </xf>
    <xf numFmtId="0" fontId="7" fillId="0" borderId="11" xfId="49" applyNumberFormat="1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5" fillId="0" borderId="12" xfId="49" applyNumberFormat="1" applyFont="1" applyBorder="1" applyAlignment="1">
      <alignment horizontal="center" vertical="center" wrapText="1"/>
    </xf>
    <xf numFmtId="0" fontId="7" fillId="0" borderId="10" xfId="49" applyFont="1" applyBorder="1" applyAlignment="1">
      <alignment horizontal="center" vertical="center"/>
    </xf>
    <xf numFmtId="0" fontId="7" fillId="0" borderId="12" xfId="49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5" fillId="0" borderId="1" xfId="49" applyNumberFormat="1" applyFont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/>
    </xf>
    <xf numFmtId="0" fontId="7" fillId="0" borderId="1" xfId="49" applyNumberFormat="1" applyFont="1" applyBorder="1" applyAlignment="1">
      <alignment horizontal="center" vertical="center" wrapText="1"/>
    </xf>
    <xf numFmtId="0" fontId="7" fillId="0" borderId="8" xfId="49" applyNumberFormat="1" applyFont="1" applyBorder="1" applyAlignment="1">
      <alignment horizontal="center" vertical="center" wrapText="1"/>
    </xf>
    <xf numFmtId="0" fontId="7" fillId="0" borderId="10" xfId="49" applyFont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0" fontId="7" fillId="0" borderId="12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9" fontId="7" fillId="0" borderId="1" xfId="49" applyNumberFormat="1" applyFont="1" applyBorder="1" applyAlignment="1">
      <alignment horizontal="center" vertical="center"/>
    </xf>
    <xf numFmtId="0" fontId="3" fillId="0" borderId="1" xfId="49" applyFont="1" applyFill="1" applyBorder="1" applyAlignment="1">
      <alignment horizontal="left" vertical="center"/>
    </xf>
    <xf numFmtId="0" fontId="6" fillId="0" borderId="1" xfId="49" applyFont="1" applyFill="1" applyBorder="1" applyAlignment="1">
      <alignment horizontal="left" vertical="center"/>
    </xf>
    <xf numFmtId="0" fontId="7" fillId="0" borderId="8" xfId="49" applyNumberFormat="1" applyFont="1" applyBorder="1" applyAlignment="1">
      <alignment horizontal="center" vertical="center"/>
    </xf>
    <xf numFmtId="0" fontId="9" fillId="0" borderId="8" xfId="49" applyNumberFormat="1" applyFont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left" vertical="center"/>
    </xf>
    <xf numFmtId="0" fontId="7" fillId="0" borderId="4" xfId="49" applyFont="1" applyFill="1" applyBorder="1" applyAlignment="1">
      <alignment horizontal="left" vertical="center"/>
    </xf>
    <xf numFmtId="0" fontId="7" fillId="0" borderId="3" xfId="49" applyFont="1" applyFill="1" applyBorder="1" applyAlignment="1">
      <alignment horizontal="left" vertical="center"/>
    </xf>
    <xf numFmtId="0" fontId="7" fillId="0" borderId="9" xfId="49" applyFont="1" applyBorder="1" applyAlignment="1">
      <alignment horizontal="center" vertical="center"/>
    </xf>
    <xf numFmtId="0" fontId="7" fillId="0" borderId="2" xfId="49" applyFont="1" applyBorder="1" applyAlignment="1">
      <alignment horizontal="center" vertical="center"/>
    </xf>
    <xf numFmtId="0" fontId="7" fillId="0" borderId="4" xfId="49" applyFont="1" applyBorder="1" applyAlignment="1">
      <alignment horizontal="center" vertical="center"/>
    </xf>
    <xf numFmtId="0" fontId="7" fillId="0" borderId="11" xfId="49" applyFont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/>
    </xf>
    <xf numFmtId="0" fontId="7" fillId="0" borderId="4" xfId="49" applyFont="1" applyFill="1" applyBorder="1" applyAlignment="1">
      <alignment horizontal="center" vertical="center"/>
    </xf>
    <xf numFmtId="0" fontId="7" fillId="0" borderId="13" xfId="49" applyFont="1" applyBorder="1" applyAlignment="1">
      <alignment horizontal="center" vertical="center"/>
    </xf>
    <xf numFmtId="0" fontId="5" fillId="0" borderId="1" xfId="49" applyFont="1" applyBorder="1" applyAlignment="1">
      <alignment horizontal="left" vertical="center"/>
    </xf>
    <xf numFmtId="0" fontId="6" fillId="0" borderId="8" xfId="49" applyNumberFormat="1" applyFont="1" applyBorder="1" applyAlignment="1">
      <alignment horizontal="center" vertical="center" wrapText="1"/>
    </xf>
    <xf numFmtId="0" fontId="3" fillId="0" borderId="2" xfId="49" applyFont="1" applyBorder="1" applyAlignment="1">
      <alignment horizontal="left" vertical="center"/>
    </xf>
    <xf numFmtId="0" fontId="3" fillId="0" borderId="3" xfId="49" applyFont="1" applyBorder="1" applyAlignment="1">
      <alignment horizontal="left" vertical="center"/>
    </xf>
    <xf numFmtId="0" fontId="3" fillId="0" borderId="4" xfId="49" applyFont="1" applyBorder="1" applyAlignment="1">
      <alignment horizontal="left" vertical="center"/>
    </xf>
    <xf numFmtId="0" fontId="5" fillId="0" borderId="2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178" fontId="7" fillId="0" borderId="1" xfId="49" applyNumberFormat="1" applyFont="1" applyBorder="1" applyAlignment="1">
      <alignment horizontal="center" vertical="center"/>
    </xf>
    <xf numFmtId="0" fontId="10" fillId="0" borderId="1" xfId="49" applyFont="1" applyFill="1" applyBorder="1" applyAlignment="1">
      <alignment horizontal="left" vertical="center"/>
    </xf>
    <xf numFmtId="0" fontId="11" fillId="0" borderId="1" xfId="49" applyFont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0" fontId="12" fillId="0" borderId="0" xfId="49" applyFont="1" applyFill="1" applyAlignment="1">
      <alignment horizontal="center" vertical="center" wrapText="1"/>
    </xf>
    <xf numFmtId="0" fontId="5" fillId="0" borderId="15" xfId="49" applyFont="1" applyBorder="1" applyAlignment="1">
      <alignment horizontal="center" vertical="center" wrapText="1"/>
    </xf>
    <xf numFmtId="176" fontId="6" fillId="0" borderId="1" xfId="49" applyNumberFormat="1" applyFont="1" applyBorder="1" applyAlignment="1">
      <alignment horizontal="center" vertical="center"/>
    </xf>
    <xf numFmtId="0" fontId="7" fillId="0" borderId="16" xfId="49" applyFont="1" applyBorder="1" applyAlignment="1">
      <alignment horizontal="center" vertical="center" wrapText="1"/>
    </xf>
    <xf numFmtId="176" fontId="13" fillId="0" borderId="1" xfId="49" applyNumberFormat="1" applyFont="1" applyBorder="1" applyAlignment="1">
      <alignment horizontal="center" vertical="center"/>
    </xf>
    <xf numFmtId="176" fontId="2" fillId="0" borderId="0" xfId="0" applyNumberFormat="1" applyFont="1" applyFill="1" applyBorder="1" applyAlignment="1">
      <alignment vertical="center"/>
    </xf>
    <xf numFmtId="0" fontId="14" fillId="0" borderId="16" xfId="49" applyFont="1" applyBorder="1" applyAlignment="1">
      <alignment horizontal="center" vertical="center" wrapText="1"/>
    </xf>
    <xf numFmtId="0" fontId="6" fillId="0" borderId="16" xfId="49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17" fillId="0" borderId="10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0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vertical="center"/>
    </xf>
    <xf numFmtId="179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9" fontId="2" fillId="0" borderId="0" xfId="0" applyNumberFormat="1" applyFont="1" applyFill="1" applyBorder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81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7"/>
  <sheetViews>
    <sheetView tabSelected="1" workbookViewId="0">
      <selection activeCell="A10" sqref="A10"/>
    </sheetView>
  </sheetViews>
  <sheetFormatPr defaultColWidth="9.14285714285714" defaultRowHeight="15"/>
  <cols>
    <col min="1" max="1" width="91.5714285714286" customWidth="1"/>
  </cols>
  <sheetData>
    <row r="1" ht="107" customHeight="1" spans="1:1">
      <c r="A1" s="124" t="s">
        <v>0</v>
      </c>
    </row>
    <row r="2" ht="57" customHeight="1" spans="1:1">
      <c r="A2" s="125" t="s">
        <v>1</v>
      </c>
    </row>
    <row r="3" ht="30" customHeight="1" spans="1:1">
      <c r="A3" s="126"/>
    </row>
    <row r="4" ht="30" customHeight="1" spans="1:1">
      <c r="A4" s="126"/>
    </row>
    <row r="5" ht="30" customHeight="1" spans="1:1">
      <c r="A5" s="126"/>
    </row>
    <row r="6" ht="30" customHeight="1" spans="1:1">
      <c r="A6" s="126"/>
    </row>
    <row r="7" ht="30" customHeight="1" spans="1:1">
      <c r="A7" s="126"/>
    </row>
    <row r="8" ht="30" customHeight="1" spans="1:1">
      <c r="A8" s="126"/>
    </row>
    <row r="9" ht="30" customHeight="1" spans="1:1">
      <c r="A9" s="126"/>
    </row>
    <row r="10" ht="30" customHeight="1"/>
    <row r="11" ht="30" customHeight="1"/>
    <row r="12" ht="30" customHeight="1" spans="1:1">
      <c r="A12" s="127" t="s">
        <v>2</v>
      </c>
    </row>
    <row r="13" ht="30" customHeight="1" spans="1:1">
      <c r="A13" s="127" t="s">
        <v>3</v>
      </c>
    </row>
    <row r="14" ht="30" customHeight="1" spans="1:1">
      <c r="A14" s="127" t="s">
        <v>4</v>
      </c>
    </row>
    <row r="15" ht="30" customHeight="1" spans="1:1">
      <c r="A15" s="127" t="s">
        <v>5</v>
      </c>
    </row>
    <row r="16" ht="30" customHeight="1" spans="1:1">
      <c r="A16" s="127" t="s">
        <v>6</v>
      </c>
    </row>
    <row r="17" ht="30" customHeight="1"/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A8" sqref="A8:C8"/>
    </sheetView>
  </sheetViews>
  <sheetFormatPr defaultColWidth="9" defaultRowHeight="15" outlineLevelCol="2"/>
  <cols>
    <col min="1" max="1" width="7.28571428571429" customWidth="1"/>
    <col min="2" max="2" width="33.7142857142857" customWidth="1"/>
    <col min="3" max="3" width="38.1428571428571" customWidth="1"/>
  </cols>
  <sheetData>
    <row r="1" ht="102" customHeight="1" spans="1:3">
      <c r="A1" s="117" t="s">
        <v>7</v>
      </c>
      <c r="B1" s="118"/>
      <c r="C1" s="118"/>
    </row>
    <row r="2" ht="47" customHeight="1" spans="1:3">
      <c r="A2" s="119" t="s">
        <v>8</v>
      </c>
      <c r="B2" s="119" t="s">
        <v>9</v>
      </c>
      <c r="C2" s="119" t="s">
        <v>10</v>
      </c>
    </row>
    <row r="3" ht="49" customHeight="1" spans="1:3">
      <c r="A3" s="119">
        <v>1</v>
      </c>
      <c r="B3" s="1" t="s">
        <v>11</v>
      </c>
      <c r="C3" s="120"/>
    </row>
    <row r="4" ht="48" customHeight="1" spans="1:3">
      <c r="A4" s="119">
        <v>2</v>
      </c>
      <c r="B4" s="1" t="s">
        <v>12</v>
      </c>
      <c r="C4" s="120"/>
    </row>
    <row r="5" ht="48" customHeight="1" spans="1:3">
      <c r="A5" s="119">
        <v>3</v>
      </c>
      <c r="B5" s="119" t="s">
        <v>13</v>
      </c>
      <c r="C5" s="120"/>
    </row>
    <row r="6" ht="47" customHeight="1" spans="1:3">
      <c r="A6" s="119">
        <v>4</v>
      </c>
      <c r="B6" s="119" t="s">
        <v>14</v>
      </c>
      <c r="C6" s="120"/>
    </row>
    <row r="7" ht="46" customHeight="1" spans="1:3">
      <c r="A7" s="119" t="s">
        <v>15</v>
      </c>
      <c r="B7" s="119"/>
      <c r="C7" s="121"/>
    </row>
    <row r="8" ht="45" customHeight="1" spans="1:3">
      <c r="A8" s="122" t="s">
        <v>16</v>
      </c>
      <c r="B8" s="123"/>
      <c r="C8" s="123"/>
    </row>
    <row r="9" ht="45" customHeight="1" spans="1:3">
      <c r="A9" s="122" t="s">
        <v>17</v>
      </c>
      <c r="B9" s="123"/>
      <c r="C9" s="123"/>
    </row>
    <row r="10" ht="45" customHeight="1" spans="1:3">
      <c r="A10" s="122" t="s">
        <v>18</v>
      </c>
      <c r="B10" s="122"/>
      <c r="C10" s="122"/>
    </row>
    <row r="11" ht="45" customHeight="1" spans="1:3">
      <c r="A11" s="122" t="s">
        <v>19</v>
      </c>
      <c r="B11" s="122"/>
      <c r="C11" s="122"/>
    </row>
  </sheetData>
  <mergeCells count="6">
    <mergeCell ref="A1:C1"/>
    <mergeCell ref="A7:B7"/>
    <mergeCell ref="A8:C8"/>
    <mergeCell ref="A9:C9"/>
    <mergeCell ref="A10:C10"/>
    <mergeCell ref="A11:C1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opLeftCell="A4" workbookViewId="0">
      <selection activeCell="F19" sqref="F19"/>
    </sheetView>
  </sheetViews>
  <sheetFormatPr defaultColWidth="9" defaultRowHeight="15"/>
  <cols>
    <col min="1" max="1" width="12.8571428571429" customWidth="1"/>
    <col min="2" max="2" width="25.4285714285714" customWidth="1"/>
    <col min="3" max="3" width="10.4285714285714" customWidth="1"/>
    <col min="4" max="4" width="10.1428571428571" customWidth="1"/>
    <col min="5" max="5" width="14.2857142857143" customWidth="1"/>
    <col min="6" max="6" width="19.1428571428571" customWidth="1"/>
    <col min="7" max="7" width="8.71428571428571" customWidth="1"/>
    <col min="8" max="8" width="12.5714285714286" customWidth="1"/>
    <col min="9" max="9" width="10.8571428571429" customWidth="1"/>
  </cols>
  <sheetData>
    <row r="1" s="9" customFormat="1" ht="24.95" customHeight="1" spans="1:6">
      <c r="A1" s="77" t="s">
        <v>20</v>
      </c>
      <c r="B1" s="77"/>
      <c r="C1" s="77"/>
      <c r="D1" s="77"/>
      <c r="E1" s="77"/>
      <c r="F1" s="77"/>
    </row>
    <row r="2" s="9" customFormat="1" ht="24.95" customHeight="1" spans="1:6">
      <c r="A2" s="77" t="s">
        <v>21</v>
      </c>
      <c r="B2" s="77"/>
      <c r="C2" s="77"/>
      <c r="D2" s="77"/>
      <c r="E2" s="77"/>
      <c r="F2" s="77"/>
    </row>
    <row r="3" s="9" customFormat="1" ht="21.95" customHeight="1" spans="1:6">
      <c r="A3" s="78" t="s">
        <v>9</v>
      </c>
      <c r="B3" s="79"/>
      <c r="C3" s="80" t="s">
        <v>22</v>
      </c>
      <c r="D3" s="81" t="s">
        <v>23</v>
      </c>
      <c r="E3" s="80" t="s">
        <v>24</v>
      </c>
      <c r="F3" s="81" t="s">
        <v>25</v>
      </c>
    </row>
    <row r="4" s="9" customFormat="1" ht="21.95" customHeight="1" spans="1:6">
      <c r="A4" s="82"/>
      <c r="B4" s="83"/>
      <c r="C4" s="80"/>
      <c r="D4" s="84"/>
      <c r="E4" s="80"/>
      <c r="F4" s="84"/>
    </row>
    <row r="5" s="9" customFormat="1" ht="21.95" customHeight="1" spans="1:6">
      <c r="A5" s="85" t="s">
        <v>26</v>
      </c>
      <c r="B5" s="86" t="s">
        <v>27</v>
      </c>
      <c r="C5" s="86"/>
      <c r="D5" s="87">
        <v>1.2</v>
      </c>
      <c r="E5" s="88">
        <f t="shared" ref="E5:E14" si="0">C5*D5</f>
        <v>0</v>
      </c>
      <c r="F5" s="81" t="s">
        <v>28</v>
      </c>
    </row>
    <row r="6" s="9" customFormat="1" ht="21.95" customHeight="1" spans="1:6">
      <c r="A6" s="85"/>
      <c r="B6" s="86" t="s">
        <v>29</v>
      </c>
      <c r="C6" s="86"/>
      <c r="D6" s="86">
        <f>D14</f>
        <v>0.3</v>
      </c>
      <c r="E6" s="88">
        <f t="shared" si="0"/>
        <v>0</v>
      </c>
      <c r="F6" s="89"/>
    </row>
    <row r="7" s="9" customFormat="1" ht="21.95" customHeight="1" spans="1:10">
      <c r="A7" s="85"/>
      <c r="B7" s="86" t="s">
        <v>30</v>
      </c>
      <c r="C7" s="86"/>
      <c r="D7" s="86">
        <f>D8+D9+D10</f>
        <v>0.9</v>
      </c>
      <c r="E7" s="88">
        <f t="shared" si="0"/>
        <v>0</v>
      </c>
      <c r="F7" s="89"/>
      <c r="J7" s="116"/>
    </row>
    <row r="8" s="9" customFormat="1" ht="21.95" customHeight="1" spans="1:6">
      <c r="A8" s="85" t="s">
        <v>31</v>
      </c>
      <c r="B8" s="86" t="s">
        <v>32</v>
      </c>
      <c r="C8" s="80"/>
      <c r="D8" s="90">
        <v>0.3</v>
      </c>
      <c r="E8" s="88">
        <f t="shared" si="0"/>
        <v>0</v>
      </c>
      <c r="F8" s="89"/>
    </row>
    <row r="9" s="9" customFormat="1" ht="21.95" customHeight="1" spans="1:9">
      <c r="A9" s="85"/>
      <c r="B9" s="86" t="s">
        <v>33</v>
      </c>
      <c r="C9" s="80"/>
      <c r="D9" s="90">
        <v>0.3</v>
      </c>
      <c r="E9" s="88">
        <f t="shared" si="0"/>
        <v>0</v>
      </c>
      <c r="F9" s="89"/>
      <c r="I9" s="116"/>
    </row>
    <row r="10" s="9" customFormat="1" ht="21.95" customHeight="1" spans="1:6">
      <c r="A10" s="85"/>
      <c r="B10" s="86" t="s">
        <v>34</v>
      </c>
      <c r="C10" s="80"/>
      <c r="D10" s="90">
        <v>0.3</v>
      </c>
      <c r="E10" s="88">
        <f t="shared" si="0"/>
        <v>0</v>
      </c>
      <c r="F10" s="89"/>
    </row>
    <row r="11" s="9" customFormat="1" ht="21.95" customHeight="1" spans="1:6">
      <c r="A11" s="85"/>
      <c r="B11" s="86" t="s">
        <v>35</v>
      </c>
      <c r="C11" s="91"/>
      <c r="D11" s="90">
        <v>0.3</v>
      </c>
      <c r="E11" s="88">
        <f t="shared" si="0"/>
        <v>0</v>
      </c>
      <c r="F11" s="89"/>
    </row>
    <row r="12" s="9" customFormat="1" ht="21.95" customHeight="1" spans="1:6">
      <c r="A12" s="85"/>
      <c r="B12" s="86" t="s">
        <v>36</v>
      </c>
      <c r="C12" s="92"/>
      <c r="D12" s="90">
        <v>0.3</v>
      </c>
      <c r="E12" s="88">
        <f t="shared" si="0"/>
        <v>0</v>
      </c>
      <c r="F12" s="89"/>
    </row>
    <row r="13" s="9" customFormat="1" ht="21.95" customHeight="1" spans="1:6">
      <c r="A13" s="85"/>
      <c r="B13" s="93" t="s">
        <v>37</v>
      </c>
      <c r="C13" s="92"/>
      <c r="D13" s="90">
        <v>0.6</v>
      </c>
      <c r="E13" s="88">
        <f t="shared" si="0"/>
        <v>0</v>
      </c>
      <c r="F13" s="89"/>
    </row>
    <row r="14" s="9" customFormat="1" ht="21.95" customHeight="1" spans="1:6">
      <c r="A14" s="85"/>
      <c r="B14" s="94" t="s">
        <v>38</v>
      </c>
      <c r="C14" s="91"/>
      <c r="D14" s="90">
        <v>0.3</v>
      </c>
      <c r="E14" s="88">
        <f t="shared" si="0"/>
        <v>0</v>
      </c>
      <c r="F14" s="84"/>
    </row>
    <row r="15" s="9" customFormat="1" ht="21.95" customHeight="1" spans="1:6">
      <c r="A15" s="95" t="s">
        <v>39</v>
      </c>
      <c r="B15" s="96"/>
      <c r="C15" s="96"/>
      <c r="D15" s="97"/>
      <c r="E15" s="88">
        <f>SUM(E5:E14)</f>
        <v>0</v>
      </c>
      <c r="F15" s="89" t="s">
        <v>40</v>
      </c>
    </row>
    <row r="16" s="9" customFormat="1" ht="21.95" customHeight="1" spans="1:6">
      <c r="A16" s="98" t="s">
        <v>41</v>
      </c>
      <c r="B16" s="80" t="s">
        <v>42</v>
      </c>
      <c r="C16" s="91"/>
      <c r="D16" s="80">
        <v>3</v>
      </c>
      <c r="E16" s="88">
        <f t="shared" ref="E16:E18" si="1">C16*D16</f>
        <v>0</v>
      </c>
      <c r="F16" s="89"/>
    </row>
    <row r="17" s="9" customFormat="1" ht="21.95" customHeight="1" spans="1:6">
      <c r="A17" s="99"/>
      <c r="B17" s="80" t="s">
        <v>43</v>
      </c>
      <c r="C17" s="80"/>
      <c r="D17" s="80">
        <v>5</v>
      </c>
      <c r="E17" s="88">
        <f t="shared" si="1"/>
        <v>0</v>
      </c>
      <c r="F17" s="89"/>
    </row>
    <row r="18" s="9" customFormat="1" ht="21.95" customHeight="1" spans="1:6">
      <c r="A18" s="100"/>
      <c r="B18" s="80" t="s">
        <v>44</v>
      </c>
      <c r="C18" s="80"/>
      <c r="D18" s="101">
        <v>0.01</v>
      </c>
      <c r="E18" s="88">
        <f t="shared" si="1"/>
        <v>0</v>
      </c>
      <c r="F18" s="84"/>
    </row>
    <row r="19" s="9" customFormat="1" ht="21.95" customHeight="1" spans="1:6">
      <c r="A19" s="102" t="s">
        <v>45</v>
      </c>
      <c r="B19" s="102"/>
      <c r="C19" s="102"/>
      <c r="D19" s="102"/>
      <c r="E19" s="103">
        <f>SUM(E16:E18)</f>
        <v>0</v>
      </c>
      <c r="F19" s="80"/>
    </row>
    <row r="20" s="9" customFormat="1" ht="21.95" customHeight="1" spans="1:6">
      <c r="A20" s="78" t="s">
        <v>46</v>
      </c>
      <c r="B20" s="104" t="s">
        <v>47</v>
      </c>
      <c r="C20" s="105"/>
      <c r="D20" s="105"/>
      <c r="E20" s="106">
        <f>(E16+E17)*0.6</f>
        <v>0</v>
      </c>
      <c r="F20" s="80"/>
    </row>
    <row r="21" s="9" customFormat="1" ht="21.95" customHeight="1" spans="1:6">
      <c r="A21" s="82"/>
      <c r="B21" s="107" t="s">
        <v>48</v>
      </c>
      <c r="C21" s="105"/>
      <c r="D21" s="105"/>
      <c r="E21" s="106">
        <f>E18*1.5</f>
        <v>0</v>
      </c>
      <c r="F21" s="80"/>
    </row>
    <row r="22" s="9" customFormat="1" ht="21.95" customHeight="1" spans="1:6">
      <c r="A22" s="92" t="s">
        <v>49</v>
      </c>
      <c r="B22" s="108"/>
      <c r="C22" s="109"/>
      <c r="D22" s="80"/>
      <c r="E22" s="88">
        <f>E15+E20+E19+E21</f>
        <v>0</v>
      </c>
      <c r="F22" s="80" t="s">
        <v>50</v>
      </c>
    </row>
    <row r="23" s="9" customFormat="1" ht="21.95" customHeight="1" spans="1:6">
      <c r="A23" s="110" t="s">
        <v>51</v>
      </c>
      <c r="B23" s="111"/>
      <c r="C23" s="109"/>
      <c r="D23" s="80">
        <v>0.22</v>
      </c>
      <c r="E23" s="88">
        <f>E22*D23</f>
        <v>0</v>
      </c>
      <c r="F23" s="80"/>
    </row>
    <row r="24" s="9" customFormat="1" ht="21.95" customHeight="1" spans="1:6">
      <c r="A24" s="92" t="s">
        <v>15</v>
      </c>
      <c r="B24" s="112"/>
      <c r="C24" s="108"/>
      <c r="D24" s="109"/>
      <c r="E24" s="113">
        <f>SUM(E22:E23)</f>
        <v>0</v>
      </c>
      <c r="F24" s="80" t="s">
        <v>52</v>
      </c>
    </row>
    <row r="25" s="9" customFormat="1" ht="24.95" customHeight="1" spans="1:6">
      <c r="A25" s="92" t="s">
        <v>53</v>
      </c>
      <c r="B25" s="112"/>
      <c r="C25" s="108"/>
      <c r="D25" s="80"/>
      <c r="E25" s="113">
        <f>E24*0.8</f>
        <v>0</v>
      </c>
      <c r="F25" s="80"/>
    </row>
    <row r="26" s="9" customFormat="1" ht="24.95" customHeight="1" spans="1:6">
      <c r="A26" s="114" t="s">
        <v>54</v>
      </c>
      <c r="B26" s="114"/>
      <c r="C26" s="114"/>
      <c r="D26" s="114"/>
      <c r="E26" s="114"/>
      <c r="F26" s="114"/>
    </row>
    <row r="27" s="9" customFormat="1" ht="24.95" customHeight="1" spans="1:6">
      <c r="A27" s="115"/>
      <c r="B27" s="115"/>
      <c r="C27" s="115"/>
      <c r="D27" s="115"/>
      <c r="E27" s="115"/>
      <c r="F27" s="115"/>
    </row>
  </sheetData>
  <mergeCells count="21">
    <mergeCell ref="A1:F1"/>
    <mergeCell ref="A2:F2"/>
    <mergeCell ref="A15:D15"/>
    <mergeCell ref="A19:D19"/>
    <mergeCell ref="C20:D20"/>
    <mergeCell ref="C21:D21"/>
    <mergeCell ref="A22:B22"/>
    <mergeCell ref="A24:C24"/>
    <mergeCell ref="A25:C25"/>
    <mergeCell ref="A5:A7"/>
    <mergeCell ref="A8:A14"/>
    <mergeCell ref="A16:A18"/>
    <mergeCell ref="A20:A21"/>
    <mergeCell ref="C3:C4"/>
    <mergeCell ref="D3:D4"/>
    <mergeCell ref="E3:E4"/>
    <mergeCell ref="F3:F4"/>
    <mergeCell ref="F5:F14"/>
    <mergeCell ref="F15:F18"/>
    <mergeCell ref="A3:B4"/>
    <mergeCell ref="A26:F27"/>
  </mergeCells>
  <pageMargins left="0.432638888888889" right="0.156944444444444" top="0.786805555555556" bottom="0.786805555555556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7"/>
  <sheetViews>
    <sheetView workbookViewId="0">
      <selection activeCell="B49" sqref="B49"/>
    </sheetView>
  </sheetViews>
  <sheetFormatPr defaultColWidth="9" defaultRowHeight="15"/>
  <cols>
    <col min="1" max="1" width="4.71428571428571" style="11" customWidth="1"/>
    <col min="2" max="2" width="12" style="11" customWidth="1"/>
    <col min="3" max="3" width="10.7142857142857" style="11" customWidth="1"/>
    <col min="4" max="4" width="4.57142857142857" style="11" customWidth="1"/>
    <col min="5" max="5" width="7.14285714285714" style="11" customWidth="1"/>
    <col min="6" max="6" width="5.57142857142857" style="11" customWidth="1"/>
    <col min="7" max="7" width="7.85714285714286" style="11" customWidth="1"/>
    <col min="8" max="8" width="9" style="11"/>
    <col min="9" max="9" width="11.5714285714286" style="11" customWidth="1"/>
    <col min="10" max="10" width="11.8571428571429" style="11" customWidth="1"/>
    <col min="11" max="16384" width="9" style="11"/>
  </cols>
  <sheetData>
    <row r="1" s="9" customFormat="1" ht="14.25" spans="1:10">
      <c r="A1" s="12" t="s">
        <v>55</v>
      </c>
      <c r="B1" s="12"/>
      <c r="C1" s="12"/>
      <c r="D1" s="12"/>
      <c r="E1" s="12"/>
      <c r="F1" s="12"/>
      <c r="G1" s="12"/>
      <c r="H1" s="12"/>
      <c r="I1" s="12"/>
      <c r="J1" s="12"/>
    </row>
    <row r="2" s="9" customFormat="1" ht="23" customHeight="1" spans="1:10">
      <c r="A2" s="13" t="s">
        <v>56</v>
      </c>
      <c r="B2" s="13"/>
      <c r="C2" s="13"/>
      <c r="D2" s="13"/>
      <c r="E2" s="13"/>
      <c r="F2" s="13"/>
      <c r="G2" s="13"/>
      <c r="H2" s="13"/>
      <c r="I2" s="13"/>
      <c r="J2" s="13"/>
    </row>
    <row r="3" s="9" customFormat="1" ht="36" spans="1:10">
      <c r="A3" s="14" t="s">
        <v>8</v>
      </c>
      <c r="B3" s="15" t="s">
        <v>57</v>
      </c>
      <c r="C3" s="15"/>
      <c r="D3" s="16" t="s">
        <v>58</v>
      </c>
      <c r="E3" s="16" t="s">
        <v>59</v>
      </c>
      <c r="F3" s="16" t="s">
        <v>60</v>
      </c>
      <c r="G3" s="16" t="s">
        <v>61</v>
      </c>
      <c r="H3" s="16" t="s">
        <v>62</v>
      </c>
      <c r="I3" s="16" t="s">
        <v>63</v>
      </c>
      <c r="J3" s="70" t="s">
        <v>64</v>
      </c>
    </row>
    <row r="4" s="9" customFormat="1" ht="22" customHeight="1" spans="1:10">
      <c r="A4" s="17">
        <v>1</v>
      </c>
      <c r="B4" s="18" t="s">
        <v>65</v>
      </c>
      <c r="C4" s="18"/>
      <c r="D4" s="18"/>
      <c r="E4" s="18"/>
      <c r="F4" s="18"/>
      <c r="G4" s="18"/>
      <c r="H4" s="18"/>
      <c r="I4" s="71">
        <f>I5+I12+I17+I21</f>
        <v>0</v>
      </c>
      <c r="J4" s="72" t="s">
        <v>66</v>
      </c>
    </row>
    <row r="5" s="9" customFormat="1" ht="14.25" spans="1:10">
      <c r="A5" s="19">
        <v>1.1</v>
      </c>
      <c r="B5" s="20" t="s">
        <v>67</v>
      </c>
      <c r="C5" s="20"/>
      <c r="D5" s="20"/>
      <c r="E5" s="20"/>
      <c r="F5" s="20"/>
      <c r="G5" s="20"/>
      <c r="H5" s="20"/>
      <c r="I5" s="73">
        <f>SUM(I6:I11)</f>
        <v>0</v>
      </c>
      <c r="J5" s="72"/>
    </row>
    <row r="6" s="9" customFormat="1" ht="13.5" customHeight="1" spans="1:10">
      <c r="A6" s="21"/>
      <c r="B6" s="22" t="s">
        <v>68</v>
      </c>
      <c r="C6" s="23" t="s">
        <v>69</v>
      </c>
      <c r="D6" s="24" t="s">
        <v>70</v>
      </c>
      <c r="E6" s="25">
        <v>1.5</v>
      </c>
      <c r="F6" s="22" t="s">
        <v>71</v>
      </c>
      <c r="G6" s="25">
        <v>15</v>
      </c>
      <c r="H6" s="26"/>
      <c r="I6" s="25">
        <f t="shared" ref="I6:I11" si="0">E6*G6*H6</f>
        <v>0</v>
      </c>
      <c r="J6" s="72"/>
    </row>
    <row r="7" s="9" customFormat="1" ht="14.25" spans="1:12">
      <c r="A7" s="27"/>
      <c r="B7" s="22"/>
      <c r="C7" s="28" t="s">
        <v>72</v>
      </c>
      <c r="D7" s="29"/>
      <c r="E7" s="25">
        <v>1.5</v>
      </c>
      <c r="F7" s="22" t="s">
        <v>71</v>
      </c>
      <c r="G7" s="25">
        <v>35</v>
      </c>
      <c r="H7" s="26"/>
      <c r="I7" s="25">
        <f t="shared" si="0"/>
        <v>0</v>
      </c>
      <c r="J7" s="72"/>
      <c r="L7" s="74"/>
    </row>
    <row r="8" s="9" customFormat="1" ht="14.25" spans="1:12">
      <c r="A8" s="27"/>
      <c r="B8" s="22" t="s">
        <v>73</v>
      </c>
      <c r="C8" s="28" t="s">
        <v>72</v>
      </c>
      <c r="D8" s="29"/>
      <c r="E8" s="25">
        <v>1.5</v>
      </c>
      <c r="F8" s="22" t="s">
        <v>71</v>
      </c>
      <c r="G8" s="25">
        <v>20</v>
      </c>
      <c r="H8" s="26"/>
      <c r="I8" s="25">
        <f t="shared" si="0"/>
        <v>0</v>
      </c>
      <c r="J8" s="72"/>
      <c r="L8" s="74"/>
    </row>
    <row r="9" s="9" customFormat="1" ht="14.25" spans="1:11">
      <c r="A9" s="27"/>
      <c r="B9" s="22"/>
      <c r="C9" s="28" t="s">
        <v>74</v>
      </c>
      <c r="D9" s="29"/>
      <c r="E9" s="25">
        <v>1.5</v>
      </c>
      <c r="F9" s="22" t="s">
        <v>71</v>
      </c>
      <c r="G9" s="25">
        <v>30</v>
      </c>
      <c r="H9" s="26"/>
      <c r="I9" s="25">
        <f t="shared" si="0"/>
        <v>0</v>
      </c>
      <c r="J9" s="72"/>
      <c r="K9" s="74"/>
    </row>
    <row r="10" s="9" customFormat="1" ht="14.25" spans="1:11">
      <c r="A10" s="27"/>
      <c r="B10" s="30" t="s">
        <v>75</v>
      </c>
      <c r="C10" s="28" t="s">
        <v>74</v>
      </c>
      <c r="D10" s="29"/>
      <c r="E10" s="25">
        <v>1.5</v>
      </c>
      <c r="F10" s="22" t="s">
        <v>71</v>
      </c>
      <c r="G10" s="25">
        <v>20</v>
      </c>
      <c r="H10" s="26"/>
      <c r="I10" s="25">
        <f t="shared" si="0"/>
        <v>0</v>
      </c>
      <c r="J10" s="72"/>
      <c r="K10" s="74"/>
    </row>
    <row r="11" s="9" customFormat="1" ht="14.25" spans="1:11">
      <c r="A11" s="27"/>
      <c r="B11" s="31"/>
      <c r="C11" s="32" t="s">
        <v>76</v>
      </c>
      <c r="D11" s="29"/>
      <c r="E11" s="25">
        <v>1.5</v>
      </c>
      <c r="F11" s="25" t="s">
        <v>71</v>
      </c>
      <c r="G11" s="25">
        <v>30</v>
      </c>
      <c r="H11" s="22"/>
      <c r="I11" s="25">
        <f t="shared" si="0"/>
        <v>0</v>
      </c>
      <c r="J11" s="72"/>
      <c r="K11" s="74"/>
    </row>
    <row r="12" s="9" customFormat="1" ht="14.25" spans="1:10">
      <c r="A12" s="19">
        <v>1.2</v>
      </c>
      <c r="B12" s="20" t="s">
        <v>77</v>
      </c>
      <c r="C12" s="20"/>
      <c r="D12" s="20"/>
      <c r="E12" s="20"/>
      <c r="F12" s="20"/>
      <c r="G12" s="20"/>
      <c r="H12" s="20"/>
      <c r="I12" s="73">
        <f>SUM(I13:I16)</f>
        <v>0</v>
      </c>
      <c r="J12" s="72"/>
    </row>
    <row r="13" s="9" customFormat="1" ht="25" customHeight="1" spans="1:10">
      <c r="A13" s="19"/>
      <c r="B13" s="33" t="s">
        <v>78</v>
      </c>
      <c r="C13" s="33"/>
      <c r="D13" s="34"/>
      <c r="E13" s="35">
        <v>1</v>
      </c>
      <c r="F13" s="22" t="s">
        <v>79</v>
      </c>
      <c r="G13" s="22">
        <v>24</v>
      </c>
      <c r="H13" s="22"/>
      <c r="I13" s="25">
        <f t="shared" ref="I13:I16" si="1">E13*G13*H13</f>
        <v>0</v>
      </c>
      <c r="J13" s="72"/>
    </row>
    <row r="14" s="9" customFormat="1" ht="14.25" spans="1:10">
      <c r="A14" s="19"/>
      <c r="B14" s="36" t="s">
        <v>80</v>
      </c>
      <c r="C14" s="36"/>
      <c r="D14" s="37"/>
      <c r="E14" s="35">
        <v>1</v>
      </c>
      <c r="F14" s="22" t="s">
        <v>79</v>
      </c>
      <c r="G14" s="22">
        <v>0</v>
      </c>
      <c r="H14" s="22"/>
      <c r="I14" s="25">
        <f t="shared" si="1"/>
        <v>0</v>
      </c>
      <c r="J14" s="72"/>
    </row>
    <row r="15" s="9" customFormat="1" ht="14.25" spans="1:10">
      <c r="A15" s="19"/>
      <c r="B15" s="36" t="s">
        <v>81</v>
      </c>
      <c r="C15" s="36"/>
      <c r="D15" s="37"/>
      <c r="E15" s="35">
        <v>1</v>
      </c>
      <c r="F15" s="22" t="s">
        <v>79</v>
      </c>
      <c r="G15" s="22">
        <v>6</v>
      </c>
      <c r="H15" s="22"/>
      <c r="I15" s="25">
        <f t="shared" si="1"/>
        <v>0</v>
      </c>
      <c r="J15" s="72"/>
    </row>
    <row r="16" s="9" customFormat="1" ht="14.25" spans="1:10">
      <c r="A16" s="19"/>
      <c r="B16" s="20" t="s">
        <v>82</v>
      </c>
      <c r="C16" s="20"/>
      <c r="D16" s="37"/>
      <c r="E16" s="35">
        <v>1</v>
      </c>
      <c r="F16" s="22" t="s">
        <v>79</v>
      </c>
      <c r="G16" s="22">
        <v>2</v>
      </c>
      <c r="H16" s="22"/>
      <c r="I16" s="25">
        <f t="shared" si="1"/>
        <v>0</v>
      </c>
      <c r="J16" s="72"/>
    </row>
    <row r="17" s="9" customFormat="1" ht="14.25" spans="1:10">
      <c r="A17" s="19">
        <v>1.3</v>
      </c>
      <c r="B17" s="36" t="s">
        <v>83</v>
      </c>
      <c r="C17" s="36"/>
      <c r="D17" s="36"/>
      <c r="E17" s="36"/>
      <c r="F17" s="36"/>
      <c r="G17" s="36"/>
      <c r="H17" s="36"/>
      <c r="I17" s="73">
        <f>SUM(I18:I20)</f>
        <v>0</v>
      </c>
      <c r="J17" s="72"/>
    </row>
    <row r="18" s="9" customFormat="1" ht="14.25" customHeight="1" spans="1:10">
      <c r="A18" s="38"/>
      <c r="B18" s="39" t="s">
        <v>84</v>
      </c>
      <c r="C18" s="40" t="s">
        <v>85</v>
      </c>
      <c r="D18" s="24"/>
      <c r="E18" s="35">
        <v>1</v>
      </c>
      <c r="F18" s="22" t="s">
        <v>86</v>
      </c>
      <c r="G18" s="22">
        <v>6</v>
      </c>
      <c r="H18" s="22"/>
      <c r="I18" s="25">
        <f t="shared" ref="I18:I20" si="2">E18*G18*H18</f>
        <v>0</v>
      </c>
      <c r="J18" s="72"/>
    </row>
    <row r="19" s="9" customFormat="1" ht="14.25" spans="1:10">
      <c r="A19" s="38"/>
      <c r="B19" s="41"/>
      <c r="C19" s="40" t="s">
        <v>87</v>
      </c>
      <c r="D19" s="29"/>
      <c r="E19" s="35">
        <v>1</v>
      </c>
      <c r="F19" s="22" t="s">
        <v>86</v>
      </c>
      <c r="G19" s="22">
        <v>18</v>
      </c>
      <c r="H19" s="22"/>
      <c r="I19" s="25">
        <f t="shared" si="2"/>
        <v>0</v>
      </c>
      <c r="J19" s="72"/>
    </row>
    <row r="20" s="9" customFormat="1" ht="14.25" spans="1:10">
      <c r="A20" s="38"/>
      <c r="B20" s="41"/>
      <c r="C20" s="40" t="s">
        <v>88</v>
      </c>
      <c r="D20" s="29"/>
      <c r="E20" s="35">
        <v>1</v>
      </c>
      <c r="F20" s="22" t="s">
        <v>86</v>
      </c>
      <c r="G20" s="22">
        <v>8</v>
      </c>
      <c r="H20" s="22"/>
      <c r="I20" s="25">
        <f t="shared" si="2"/>
        <v>0</v>
      </c>
      <c r="J20" s="72"/>
    </row>
    <row r="21" s="9" customFormat="1" ht="14.25" spans="1:10">
      <c r="A21" s="38">
        <v>1.4</v>
      </c>
      <c r="B21" s="40" t="s">
        <v>89</v>
      </c>
      <c r="C21" s="40"/>
      <c r="D21" s="37"/>
      <c r="E21" s="42"/>
      <c r="F21" s="22"/>
      <c r="G21" s="25">
        <f>I5+I12+I17</f>
        <v>0</v>
      </c>
      <c r="H21" s="43">
        <v>1</v>
      </c>
      <c r="I21" s="73">
        <f t="shared" ref="I21:I36" si="3">G21*H21</f>
        <v>0</v>
      </c>
      <c r="J21" s="75" t="s">
        <v>90</v>
      </c>
    </row>
    <row r="22" s="9" customFormat="1" ht="18" customHeight="1" spans="1:10">
      <c r="A22" s="17">
        <v>2</v>
      </c>
      <c r="B22" s="44" t="s">
        <v>91</v>
      </c>
      <c r="C22" s="45"/>
      <c r="D22" s="45"/>
      <c r="E22" s="45"/>
      <c r="F22" s="45"/>
      <c r="G22" s="45"/>
      <c r="H22" s="45"/>
      <c r="I22" s="71">
        <v>0</v>
      </c>
      <c r="J22" s="72" t="s">
        <v>92</v>
      </c>
    </row>
    <row r="23" s="9" customFormat="1" ht="14.25" spans="1:10">
      <c r="A23" s="46">
        <v>2.1</v>
      </c>
      <c r="B23" s="20" t="s">
        <v>93</v>
      </c>
      <c r="C23" s="20"/>
      <c r="D23" s="20"/>
      <c r="E23" s="20"/>
      <c r="F23" s="20"/>
      <c r="G23" s="20"/>
      <c r="H23" s="20"/>
      <c r="I23" s="73">
        <f>I24+I25+I26+I27+I28+I29+I30+I31+I32+I33+I34</f>
        <v>0</v>
      </c>
      <c r="J23" s="72"/>
    </row>
    <row r="24" s="9" customFormat="1" ht="14.25" spans="1:10">
      <c r="A24" s="47"/>
      <c r="B24" s="22" t="s">
        <v>94</v>
      </c>
      <c r="C24" s="22"/>
      <c r="D24" s="22"/>
      <c r="E24" s="22"/>
      <c r="F24" s="22" t="s">
        <v>95</v>
      </c>
      <c r="G24" s="22">
        <v>24</v>
      </c>
      <c r="H24" s="22"/>
      <c r="I24" s="25">
        <f t="shared" si="3"/>
        <v>0</v>
      </c>
      <c r="J24" s="72"/>
    </row>
    <row r="25" s="9" customFormat="1" ht="14.25" spans="1:10">
      <c r="A25" s="47"/>
      <c r="B25" s="40" t="s">
        <v>96</v>
      </c>
      <c r="C25" s="40"/>
      <c r="D25" s="22"/>
      <c r="E25" s="22"/>
      <c r="F25" s="22" t="s">
        <v>95</v>
      </c>
      <c r="G25" s="22">
        <v>24</v>
      </c>
      <c r="H25" s="22"/>
      <c r="I25" s="25">
        <f t="shared" si="3"/>
        <v>0</v>
      </c>
      <c r="J25" s="72"/>
    </row>
    <row r="26" s="9" customFormat="1" ht="14.25" spans="1:10">
      <c r="A26" s="47"/>
      <c r="B26" s="40" t="s">
        <v>97</v>
      </c>
      <c r="C26" s="40"/>
      <c r="D26" s="22"/>
      <c r="E26" s="22"/>
      <c r="F26" s="22" t="s">
        <v>95</v>
      </c>
      <c r="G26" s="22">
        <v>24</v>
      </c>
      <c r="H26" s="22"/>
      <c r="I26" s="25">
        <f t="shared" si="3"/>
        <v>0</v>
      </c>
      <c r="J26" s="72"/>
    </row>
    <row r="27" s="9" customFormat="1" ht="14.25" spans="1:10">
      <c r="A27" s="47"/>
      <c r="B27" s="40" t="s">
        <v>98</v>
      </c>
      <c r="C27" s="40"/>
      <c r="D27" s="22"/>
      <c r="E27" s="22"/>
      <c r="F27" s="22" t="s">
        <v>95</v>
      </c>
      <c r="G27" s="22">
        <v>24</v>
      </c>
      <c r="H27" s="22"/>
      <c r="I27" s="25">
        <f t="shared" si="3"/>
        <v>0</v>
      </c>
      <c r="J27" s="72"/>
    </row>
    <row r="28" s="9" customFormat="1" ht="14.45" customHeight="1" spans="1:10">
      <c r="A28" s="47"/>
      <c r="B28" s="40" t="s">
        <v>99</v>
      </c>
      <c r="C28" s="40"/>
      <c r="D28" s="22"/>
      <c r="E28" s="22"/>
      <c r="F28" s="22" t="s">
        <v>95</v>
      </c>
      <c r="G28" s="22">
        <v>0</v>
      </c>
      <c r="H28" s="22"/>
      <c r="I28" s="25">
        <f t="shared" si="3"/>
        <v>0</v>
      </c>
      <c r="J28" s="72"/>
    </row>
    <row r="29" s="9" customFormat="1" ht="14.25" spans="1:10">
      <c r="A29" s="47"/>
      <c r="B29" s="22" t="s">
        <v>100</v>
      </c>
      <c r="C29" s="22"/>
      <c r="D29" s="22"/>
      <c r="E29" s="22"/>
      <c r="F29" s="22" t="s">
        <v>95</v>
      </c>
      <c r="G29" s="22">
        <v>24</v>
      </c>
      <c r="H29" s="22"/>
      <c r="I29" s="25">
        <f t="shared" si="3"/>
        <v>0</v>
      </c>
      <c r="J29" s="72"/>
    </row>
    <row r="30" s="9" customFormat="1" ht="14.25" spans="1:10">
      <c r="A30" s="47"/>
      <c r="B30" s="40" t="s">
        <v>101</v>
      </c>
      <c r="C30" s="40"/>
      <c r="D30" s="22"/>
      <c r="E30" s="22"/>
      <c r="F30" s="22" t="s">
        <v>95</v>
      </c>
      <c r="G30" s="22">
        <v>24</v>
      </c>
      <c r="H30" s="22"/>
      <c r="I30" s="25">
        <f t="shared" si="3"/>
        <v>0</v>
      </c>
      <c r="J30" s="72"/>
    </row>
    <row r="31" s="9" customFormat="1" ht="14.25" spans="1:10">
      <c r="A31" s="47"/>
      <c r="B31" s="22" t="s">
        <v>102</v>
      </c>
      <c r="C31" s="22"/>
      <c r="D31" s="22"/>
      <c r="E31" s="22"/>
      <c r="F31" s="22" t="s">
        <v>95</v>
      </c>
      <c r="G31" s="22">
        <v>24</v>
      </c>
      <c r="H31" s="22"/>
      <c r="I31" s="25">
        <f t="shared" si="3"/>
        <v>0</v>
      </c>
      <c r="J31" s="72"/>
    </row>
    <row r="32" s="9" customFormat="1" ht="14.25" spans="1:10">
      <c r="A32" s="47"/>
      <c r="B32" s="40" t="s">
        <v>103</v>
      </c>
      <c r="C32" s="40"/>
      <c r="D32" s="22"/>
      <c r="E32" s="22"/>
      <c r="F32" s="22" t="s">
        <v>95</v>
      </c>
      <c r="G32" s="22">
        <v>0</v>
      </c>
      <c r="H32" s="22"/>
      <c r="I32" s="25">
        <f t="shared" si="3"/>
        <v>0</v>
      </c>
      <c r="J32" s="72"/>
    </row>
    <row r="33" s="9" customFormat="1" ht="14.25" spans="1:10">
      <c r="A33" s="47"/>
      <c r="B33" s="40" t="s">
        <v>104</v>
      </c>
      <c r="C33" s="40"/>
      <c r="D33" s="22"/>
      <c r="E33" s="22"/>
      <c r="F33" s="22" t="s">
        <v>105</v>
      </c>
      <c r="G33" s="22">
        <v>24</v>
      </c>
      <c r="H33" s="22"/>
      <c r="I33" s="25">
        <f t="shared" si="3"/>
        <v>0</v>
      </c>
      <c r="J33" s="72"/>
    </row>
    <row r="34" s="9" customFormat="1" ht="14.25" spans="1:10">
      <c r="A34" s="47"/>
      <c r="B34" s="40" t="s">
        <v>106</v>
      </c>
      <c r="C34" s="40"/>
      <c r="D34" s="22"/>
      <c r="E34" s="22"/>
      <c r="F34" s="22" t="s">
        <v>95</v>
      </c>
      <c r="G34" s="22">
        <v>0</v>
      </c>
      <c r="H34" s="22"/>
      <c r="I34" s="25">
        <f t="shared" si="3"/>
        <v>0</v>
      </c>
      <c r="J34" s="72"/>
    </row>
    <row r="35" s="9" customFormat="1" ht="14.45" customHeight="1" spans="1:10">
      <c r="A35" s="46">
        <v>2.2</v>
      </c>
      <c r="B35" s="48" t="s">
        <v>107</v>
      </c>
      <c r="C35" s="49"/>
      <c r="D35" s="22"/>
      <c r="E35" s="22"/>
      <c r="F35" s="22" t="s">
        <v>79</v>
      </c>
      <c r="G35" s="22">
        <v>2</v>
      </c>
      <c r="H35" s="22"/>
      <c r="I35" s="73">
        <f t="shared" si="3"/>
        <v>0</v>
      </c>
      <c r="J35" s="72"/>
    </row>
    <row r="36" s="9" customFormat="1" ht="14.25" spans="1:10">
      <c r="A36" s="46">
        <v>2.3</v>
      </c>
      <c r="B36" s="36" t="s">
        <v>108</v>
      </c>
      <c r="C36" s="36"/>
      <c r="D36" s="22"/>
      <c r="E36" s="22"/>
      <c r="F36" s="22" t="s">
        <v>79</v>
      </c>
      <c r="G36" s="22">
        <v>2</v>
      </c>
      <c r="H36" s="22"/>
      <c r="I36" s="73">
        <f t="shared" si="3"/>
        <v>0</v>
      </c>
      <c r="J36" s="72" t="s">
        <v>109</v>
      </c>
    </row>
    <row r="37" s="9" customFormat="1" ht="14.25" spans="1:10">
      <c r="A37" s="46">
        <v>2.4</v>
      </c>
      <c r="B37" s="48" t="s">
        <v>110</v>
      </c>
      <c r="C37" s="50"/>
      <c r="D37" s="50"/>
      <c r="E37" s="50"/>
      <c r="F37" s="50"/>
      <c r="G37" s="50"/>
      <c r="H37" s="49"/>
      <c r="I37" s="73">
        <f>SUM(I38:I40)</f>
        <v>0</v>
      </c>
      <c r="J37" s="72"/>
    </row>
    <row r="38" s="9" customFormat="1" ht="14.25" spans="1:10">
      <c r="A38" s="51"/>
      <c r="B38" s="52" t="s">
        <v>111</v>
      </c>
      <c r="C38" s="53"/>
      <c r="D38" s="22"/>
      <c r="E38" s="22"/>
      <c r="F38" s="22" t="s">
        <v>112</v>
      </c>
      <c r="G38" s="22">
        <v>0</v>
      </c>
      <c r="H38" s="22"/>
      <c r="I38" s="25">
        <f t="shared" ref="I38:I41" si="4">G38*H38</f>
        <v>0</v>
      </c>
      <c r="J38" s="72"/>
    </row>
    <row r="39" s="9" customFormat="1" ht="14.25" spans="1:10">
      <c r="A39" s="54"/>
      <c r="B39" s="55" t="s">
        <v>113</v>
      </c>
      <c r="C39" s="56"/>
      <c r="D39" s="22"/>
      <c r="E39" s="22"/>
      <c r="F39" s="22" t="s">
        <v>105</v>
      </c>
      <c r="G39" s="22">
        <v>6</v>
      </c>
      <c r="H39" s="22"/>
      <c r="I39" s="25">
        <f t="shared" si="4"/>
        <v>0</v>
      </c>
      <c r="J39" s="72"/>
    </row>
    <row r="40" s="9" customFormat="1" ht="14.25" spans="1:10">
      <c r="A40" s="57"/>
      <c r="B40" s="55" t="s">
        <v>114</v>
      </c>
      <c r="C40" s="56"/>
      <c r="D40" s="22"/>
      <c r="E40" s="22"/>
      <c r="F40" s="22" t="s">
        <v>105</v>
      </c>
      <c r="G40" s="22">
        <v>0</v>
      </c>
      <c r="H40" s="22"/>
      <c r="I40" s="25">
        <f t="shared" si="4"/>
        <v>0</v>
      </c>
      <c r="J40" s="72"/>
    </row>
    <row r="41" s="9" customFormat="1" ht="14.25" spans="1:10">
      <c r="A41" s="38">
        <v>2.5</v>
      </c>
      <c r="B41" s="58" t="s">
        <v>115</v>
      </c>
      <c r="C41" s="20"/>
      <c r="D41" s="22"/>
      <c r="E41" s="22"/>
      <c r="F41" s="22"/>
      <c r="G41" s="25">
        <f>I23+I35+I36+I37</f>
        <v>0</v>
      </c>
      <c r="H41" s="43">
        <v>1</v>
      </c>
      <c r="I41" s="73">
        <f t="shared" si="4"/>
        <v>0</v>
      </c>
      <c r="J41" s="72"/>
    </row>
    <row r="42" s="10" customFormat="1" ht="17" customHeight="1" spans="1:10">
      <c r="A42" s="59">
        <v>3</v>
      </c>
      <c r="B42" s="60" t="s">
        <v>116</v>
      </c>
      <c r="C42" s="61"/>
      <c r="D42" s="61"/>
      <c r="E42" s="61"/>
      <c r="F42" s="61"/>
      <c r="G42" s="61"/>
      <c r="H42" s="62"/>
      <c r="I42" s="71">
        <f>SUM(I43:I44)</f>
        <v>0</v>
      </c>
      <c r="J42" s="76"/>
    </row>
    <row r="43" s="9" customFormat="1" ht="14.25" spans="1:10">
      <c r="A43" s="38">
        <v>3.1</v>
      </c>
      <c r="B43" s="63" t="s">
        <v>117</v>
      </c>
      <c r="C43" s="64"/>
      <c r="D43" s="22"/>
      <c r="E43" s="22"/>
      <c r="F43" s="32" t="s">
        <v>118</v>
      </c>
      <c r="G43" s="22">
        <v>1</v>
      </c>
      <c r="H43" s="65"/>
      <c r="I43" s="73">
        <f>G43*H43</f>
        <v>0</v>
      </c>
      <c r="J43" s="72"/>
    </row>
    <row r="44" s="9" customFormat="1" ht="14.25" spans="1:10">
      <c r="A44" s="38">
        <v>3.2</v>
      </c>
      <c r="B44" s="58" t="s">
        <v>115</v>
      </c>
      <c r="C44" s="20"/>
      <c r="D44" s="22"/>
      <c r="E44" s="22"/>
      <c r="F44" s="22"/>
      <c r="G44" s="25">
        <f>I43</f>
        <v>0</v>
      </c>
      <c r="H44" s="43">
        <v>1</v>
      </c>
      <c r="I44" s="73">
        <f>H44*G44</f>
        <v>0</v>
      </c>
      <c r="J44" s="72"/>
    </row>
    <row r="45" s="9" customFormat="1" ht="21" customHeight="1" spans="1:10">
      <c r="A45" s="17">
        <v>4</v>
      </c>
      <c r="B45" s="66" t="s">
        <v>119</v>
      </c>
      <c r="C45" s="45"/>
      <c r="D45" s="67" t="s">
        <v>120</v>
      </c>
      <c r="E45" s="67"/>
      <c r="F45" s="67"/>
      <c r="G45" s="67"/>
      <c r="H45" s="67"/>
      <c r="I45" s="71">
        <f>I4+I22+I42</f>
        <v>0</v>
      </c>
      <c r="J45" s="72"/>
    </row>
    <row r="46" s="9" customFormat="1" ht="14.25" spans="1:10">
      <c r="A46" s="68" t="s">
        <v>121</v>
      </c>
      <c r="B46" s="68"/>
      <c r="C46" s="68"/>
      <c r="D46" s="68"/>
      <c r="E46" s="68"/>
      <c r="F46" s="68"/>
      <c r="G46" s="68"/>
      <c r="H46" s="68"/>
      <c r="I46" s="68"/>
      <c r="J46" s="68"/>
    </row>
    <row r="47" spans="1:10">
      <c r="A47" s="69"/>
      <c r="B47" s="69"/>
      <c r="C47" s="69"/>
      <c r="D47" s="69"/>
      <c r="E47" s="69"/>
      <c r="F47" s="69"/>
      <c r="G47" s="69"/>
      <c r="H47" s="69"/>
      <c r="I47" s="69"/>
      <c r="J47" s="69"/>
    </row>
  </sheetData>
  <mergeCells count="48">
    <mergeCell ref="A1:J1"/>
    <mergeCell ref="A2:J2"/>
    <mergeCell ref="B3:C3"/>
    <mergeCell ref="B4:H4"/>
    <mergeCell ref="B5:H5"/>
    <mergeCell ref="B12:H12"/>
    <mergeCell ref="B13:C13"/>
    <mergeCell ref="B14:C14"/>
    <mergeCell ref="B15:C15"/>
    <mergeCell ref="B16:C16"/>
    <mergeCell ref="B17:H17"/>
    <mergeCell ref="B21:C21"/>
    <mergeCell ref="B22:H22"/>
    <mergeCell ref="B23:H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H37"/>
    <mergeCell ref="B38:C38"/>
    <mergeCell ref="B39:C39"/>
    <mergeCell ref="B40:C40"/>
    <mergeCell ref="B41:C41"/>
    <mergeCell ref="B42:H42"/>
    <mergeCell ref="B45:C45"/>
    <mergeCell ref="D45:H45"/>
    <mergeCell ref="A6:A10"/>
    <mergeCell ref="A13:A16"/>
    <mergeCell ref="A18:A20"/>
    <mergeCell ref="A24:A34"/>
    <mergeCell ref="A38:A40"/>
    <mergeCell ref="B6:B7"/>
    <mergeCell ref="B8:B9"/>
    <mergeCell ref="B10:B11"/>
    <mergeCell ref="B18:B20"/>
    <mergeCell ref="D6:D11"/>
    <mergeCell ref="D13:D16"/>
    <mergeCell ref="D18:D20"/>
    <mergeCell ref="A46:J47"/>
  </mergeCells>
  <pageMargins left="0.75" right="0.75" top="0.432638888888889" bottom="1" header="0.354166666666667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17" sqref="G17"/>
    </sheetView>
  </sheetViews>
  <sheetFormatPr defaultColWidth="9" defaultRowHeight="15" outlineLevelRow="6" outlineLevelCol="7"/>
  <cols>
    <col min="1" max="1" width="6.57142857142857" customWidth="1"/>
    <col min="2" max="2" width="15.5714285714286" customWidth="1"/>
    <col min="3" max="3" width="10.1428571428571" customWidth="1"/>
    <col min="4" max="4" width="13.5714285714286" customWidth="1"/>
    <col min="5" max="5" width="12.5714285714286" customWidth="1"/>
    <col min="6" max="6" width="8.14285714285714" customWidth="1"/>
    <col min="7" max="7" width="10.5714285714286" customWidth="1"/>
    <col min="8" max="8" width="11.5714285714286" customWidth="1"/>
    <col min="14" max="14" width="15.5714285714286" customWidth="1"/>
  </cols>
  <sheetData>
    <row r="1" ht="46" customHeight="1" spans="1:8">
      <c r="A1" s="1" t="s">
        <v>122</v>
      </c>
      <c r="B1" s="1"/>
      <c r="C1" s="1"/>
      <c r="D1" s="1"/>
      <c r="E1" s="1"/>
      <c r="F1" s="1"/>
      <c r="G1" s="1"/>
      <c r="H1" s="1"/>
    </row>
    <row r="2" ht="30" customHeight="1" spans="1:8">
      <c r="A2" s="1" t="s">
        <v>123</v>
      </c>
      <c r="B2" s="1"/>
      <c r="C2" s="1"/>
      <c r="D2" s="1"/>
      <c r="E2" s="1"/>
      <c r="F2" s="1"/>
      <c r="G2" s="1"/>
      <c r="H2" s="1"/>
    </row>
    <row r="3" ht="40" customHeight="1" spans="1:8">
      <c r="A3" s="1" t="s">
        <v>8</v>
      </c>
      <c r="B3" s="1" t="s">
        <v>9</v>
      </c>
      <c r="C3" s="1" t="s">
        <v>124</v>
      </c>
      <c r="D3" s="1" t="s">
        <v>125</v>
      </c>
      <c r="E3" s="1" t="s">
        <v>126</v>
      </c>
      <c r="F3" s="1" t="s">
        <v>127</v>
      </c>
      <c r="G3" s="1" t="s">
        <v>128</v>
      </c>
      <c r="H3" s="1" t="s">
        <v>25</v>
      </c>
    </row>
    <row r="4" ht="46" customHeight="1" spans="1:8">
      <c r="A4" s="1" t="s">
        <v>129</v>
      </c>
      <c r="B4" s="1" t="s">
        <v>13</v>
      </c>
      <c r="C4" s="1" t="s">
        <v>130</v>
      </c>
      <c r="D4" s="3"/>
      <c r="E4" s="3"/>
      <c r="F4" s="1"/>
      <c r="G4" s="3"/>
      <c r="H4" s="1" t="s">
        <v>131</v>
      </c>
    </row>
    <row r="5" ht="31" customHeight="1" spans="1:8">
      <c r="A5" s="1" t="s">
        <v>15</v>
      </c>
      <c r="B5" s="1"/>
      <c r="C5" s="1"/>
      <c r="D5" s="1"/>
      <c r="E5" s="4"/>
      <c r="F5" s="5"/>
      <c r="G5" s="5"/>
      <c r="H5" s="6"/>
    </row>
    <row r="6" spans="1:8">
      <c r="A6" s="7" t="s">
        <v>132</v>
      </c>
      <c r="B6" s="8"/>
      <c r="C6" s="8"/>
      <c r="D6" s="8"/>
      <c r="E6" s="8"/>
      <c r="F6" s="8"/>
      <c r="G6" s="8"/>
      <c r="H6" s="8"/>
    </row>
    <row r="7" spans="1:8">
      <c r="A7" s="8"/>
      <c r="B7" s="8"/>
      <c r="C7" s="8"/>
      <c r="D7" s="8"/>
      <c r="E7" s="8"/>
      <c r="F7" s="8"/>
      <c r="G7" s="8"/>
      <c r="H7" s="8"/>
    </row>
  </sheetData>
  <mergeCells count="6">
    <mergeCell ref="A1:H1"/>
    <mergeCell ref="A2:F2"/>
    <mergeCell ref="G2:H2"/>
    <mergeCell ref="A5:D5"/>
    <mergeCell ref="E5:H5"/>
    <mergeCell ref="A6:H7"/>
  </mergeCells>
  <pageMargins left="0.629861111111111" right="0.432638888888889" top="1" bottom="1" header="0.5" footer="0.5"/>
  <pageSetup paperSize="9" orientation="portrait"/>
  <headerFooter/>
  <ignoredErrors>
    <ignoredError sqref="B5:D5 A4:B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I15" sqref="I15"/>
    </sheetView>
  </sheetViews>
  <sheetFormatPr defaultColWidth="9.14285714285714" defaultRowHeight="15" outlineLevelRow="4" outlineLevelCol="7"/>
  <cols>
    <col min="8" max="8" width="18.1428571428571" customWidth="1"/>
  </cols>
  <sheetData>
    <row r="1" ht="35" customHeight="1" spans="1:8">
      <c r="A1" s="1" t="s">
        <v>133</v>
      </c>
      <c r="B1" s="1"/>
      <c r="C1" s="1"/>
      <c r="D1" s="1"/>
      <c r="E1" s="1"/>
      <c r="F1" s="1"/>
      <c r="G1" s="1"/>
      <c r="H1" s="1"/>
    </row>
    <row r="2" ht="33" customHeight="1" spans="1:8">
      <c r="A2" s="1" t="s">
        <v>9</v>
      </c>
      <c r="B2" s="1" t="s">
        <v>134</v>
      </c>
      <c r="C2" s="1" t="s">
        <v>135</v>
      </c>
      <c r="D2" s="1" t="s">
        <v>136</v>
      </c>
      <c r="E2" s="1" t="s">
        <v>137</v>
      </c>
      <c r="F2" s="1"/>
      <c r="G2" s="1" t="s">
        <v>25</v>
      </c>
      <c r="H2" s="1"/>
    </row>
    <row r="3" ht="33" customHeight="1" spans="1:8">
      <c r="A3" s="2"/>
      <c r="B3" s="1" t="s">
        <v>138</v>
      </c>
      <c r="C3" s="1" t="s">
        <v>139</v>
      </c>
      <c r="D3" s="1" t="s">
        <v>140</v>
      </c>
      <c r="E3" s="1" t="s">
        <v>140</v>
      </c>
      <c r="F3" s="1"/>
      <c r="G3" s="1" t="s">
        <v>141</v>
      </c>
      <c r="H3" s="1"/>
    </row>
    <row r="4" ht="32" customHeight="1" spans="1:8">
      <c r="A4" s="1" t="s">
        <v>142</v>
      </c>
      <c r="B4" s="1"/>
      <c r="C4" s="1">
        <v>16</v>
      </c>
      <c r="D4" s="1"/>
      <c r="E4" s="1">
        <f>C4*D4</f>
        <v>0</v>
      </c>
      <c r="F4" s="1"/>
      <c r="G4" s="2"/>
      <c r="H4" s="2"/>
    </row>
    <row r="5" ht="30" customHeight="1" spans="1:8">
      <c r="A5" s="1" t="s">
        <v>15</v>
      </c>
      <c r="B5" s="1"/>
      <c r="C5" s="1"/>
      <c r="D5" s="1"/>
      <c r="E5" s="3">
        <f>E4</f>
        <v>0</v>
      </c>
      <c r="F5" s="3"/>
      <c r="G5" s="2"/>
      <c r="H5" s="2"/>
    </row>
  </sheetData>
  <mergeCells count="10">
    <mergeCell ref="A1:H1"/>
    <mergeCell ref="E2:F2"/>
    <mergeCell ref="G2:H2"/>
    <mergeCell ref="E3:F3"/>
    <mergeCell ref="A4:B4"/>
    <mergeCell ref="E4:F4"/>
    <mergeCell ref="A5:D5"/>
    <mergeCell ref="E5:F5"/>
    <mergeCell ref="A2:A3"/>
    <mergeCell ref="G3:H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汇总表</vt:lpstr>
      <vt:lpstr>1、地形测绘、管线探测计算</vt:lpstr>
      <vt:lpstr>2.岩土工程勘探</vt:lpstr>
      <vt:lpstr>3、基坑设计费用计算</vt:lpstr>
      <vt:lpstr>4、土壤氡气检测费用计算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王培先</cp:lastModifiedBy>
  <dcterms:created xsi:type="dcterms:W3CDTF">2006-09-16T00:00:00Z</dcterms:created>
  <dcterms:modified xsi:type="dcterms:W3CDTF">2024-11-06T08:57:30Z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868BE6821E1749E981DC73B59B8DA153_12</vt:lpwstr>
  </property>
  <property fmtid="{D5CDD505-2E9C-101B-9397-08002B2CF9AE}" pid="3" name="KSOProductBuildVer">
    <vt:lpwstr>2052-12.1.0.18608</vt:lpwstr>
  </property>
</Properties>
</file>